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3"/>
  </bookViews>
  <sheets>
    <sheet name="énoncé exercice 1" sheetId="1" r:id="rId1"/>
    <sheet name="CORRIGE EXERCICE 1" sheetId="2" r:id="rId2"/>
    <sheet name="énoncé exercice 2" sheetId="3" r:id="rId3"/>
    <sheet name="Corrigé Exercice 2" sheetId="4" r:id="rId4"/>
  </sheets>
  <definedNames/>
  <calcPr fullCalcOnLoad="1"/>
</workbook>
</file>

<file path=xl/sharedStrings.xml><?xml version="1.0" encoding="utf-8"?>
<sst xmlns="http://schemas.openxmlformats.org/spreadsheetml/2006/main" count="136" uniqueCount="66">
  <si>
    <t xml:space="preserve">Données du cas </t>
  </si>
  <si>
    <t>TRAVAUX A EFFECTUER</t>
  </si>
  <si>
    <t>Ventes du mois HT à 20%</t>
  </si>
  <si>
    <t>Ventes du mois HT à 10%</t>
  </si>
  <si>
    <t>Avoir sur ventes HT à 20%</t>
  </si>
  <si>
    <t>Total DEBIT du compte 445661 TVA déductible à 20%</t>
  </si>
  <si>
    <t>Total CREDIT du compte 445661 TVA déductible à 20%</t>
  </si>
  <si>
    <t>Total DEBIT du compte 445662 TVA déductible à 10%</t>
  </si>
  <si>
    <t>Matériel acquis HT (TVA 20%)</t>
  </si>
  <si>
    <t>Calculez la déclaration de TVA</t>
  </si>
  <si>
    <t>Etablissez la déclaration sur formulaire CA3 à télécharger</t>
  </si>
  <si>
    <t>Enregistrez cette déclaration au journal des opérations diverses</t>
  </si>
  <si>
    <t>Enregistrez l'écriture de paiement de cette déclaration au journal de banque</t>
  </si>
  <si>
    <t>Déclaration de TVA</t>
  </si>
  <si>
    <t>TVA COLLECTEE</t>
  </si>
  <si>
    <t>Taux de 20%</t>
  </si>
  <si>
    <t>Assiette</t>
  </si>
  <si>
    <t>TAUX</t>
  </si>
  <si>
    <t>Montant</t>
  </si>
  <si>
    <t>Taux de 10%</t>
  </si>
  <si>
    <t>Total TVA due</t>
  </si>
  <si>
    <t>TVA DEDUCTIBLE</t>
  </si>
  <si>
    <t>Sur immobilisations</t>
  </si>
  <si>
    <t>Sue biens et services</t>
  </si>
  <si>
    <t>Sur biens et services total</t>
  </si>
  <si>
    <t>Total déductible</t>
  </si>
  <si>
    <t>TVA à décaisser</t>
  </si>
  <si>
    <t>JOURNAL DES OD</t>
  </si>
  <si>
    <t>COMPTES</t>
  </si>
  <si>
    <t>LIBELLE</t>
  </si>
  <si>
    <t>DEBIT</t>
  </si>
  <si>
    <t>CREDIT</t>
  </si>
  <si>
    <t>DECLARATION DE TVA</t>
  </si>
  <si>
    <t>445711 TVA 20%</t>
  </si>
  <si>
    <t>445712 TVA 10%</t>
  </si>
  <si>
    <t>44562 TVA SUR IMMO</t>
  </si>
  <si>
    <t>445661 TVA DEDUCTIBLE A 20%</t>
  </si>
  <si>
    <t>445661 TVA DEDUCTIBLE A 10%</t>
  </si>
  <si>
    <t>44551 TVA A DECAISSER</t>
  </si>
  <si>
    <t>TOTAUX</t>
  </si>
  <si>
    <t>JOURNAL DE BANQUE</t>
  </si>
  <si>
    <t>REGLEMENT TVA</t>
  </si>
  <si>
    <t>512 BANQUE</t>
  </si>
  <si>
    <t>EXERCICE 1 VIDEO 6</t>
  </si>
  <si>
    <t>Ventes HT</t>
  </si>
  <si>
    <t>TVA 20%</t>
  </si>
  <si>
    <t>TTC</t>
  </si>
  <si>
    <t>Factures d’achat de marchandises</t>
  </si>
  <si>
    <t>Facture de réparations</t>
  </si>
  <si>
    <t>Achats HT</t>
  </si>
  <si>
    <t>Facture de ventes de produits finis</t>
  </si>
  <si>
    <t>Client LAMARRE le 14/1</t>
  </si>
  <si>
    <t>Factures de ventes de marchandises</t>
  </si>
  <si>
    <t>Clients CARTER le 25/1</t>
  </si>
  <si>
    <t>Enregistrez les écritures aux journaux d'achat et de vente</t>
  </si>
  <si>
    <t>Perceuse</t>
  </si>
  <si>
    <t>Fournisseur Tehnival le 29/1</t>
  </si>
  <si>
    <t>EXERCICE 2 VIDEO 6</t>
  </si>
  <si>
    <t>JOURNAL DES ACHATS</t>
  </si>
  <si>
    <t>Facture LAMARRE</t>
  </si>
  <si>
    <t>Facture TEHNIVAL</t>
  </si>
  <si>
    <t>JOURNAL DES VENTES</t>
  </si>
  <si>
    <t>Fournisseur DUMONT le 19/1</t>
  </si>
  <si>
    <t>Facture DUMONT</t>
  </si>
  <si>
    <t>Facture CARTER</t>
  </si>
  <si>
    <t>JOURNAL DES OPERATIONS DIVERSES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</si>
</sst>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\ _€_-;\-* #,##0.0\ _€_-;_-* &quot;-&quot;??\ _€_-;_-@_-"/>
    <numFmt numFmtId="168" formatCode="_-* #,##0\ _€_-;\-* #,##0\ _€_-;_-* &quot;-&quot;??\ _€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9" fontId="0" fillId="0" borderId="16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168" fontId="0" fillId="0" borderId="16" xfId="44" applyNumberFormat="1" applyBorder="1" applyAlignment="1">
      <alignment vertical="center"/>
    </xf>
    <xf numFmtId="168" fontId="0" fillId="0" borderId="17" xfId="44" applyNumberFormat="1" applyBorder="1" applyAlignment="1">
      <alignment vertical="center"/>
    </xf>
    <xf numFmtId="168" fontId="0" fillId="0" borderId="19" xfId="44" applyNumberFormat="1" applyBorder="1" applyAlignment="1">
      <alignment vertical="center"/>
    </xf>
    <xf numFmtId="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8" fontId="0" fillId="0" borderId="1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0" fillId="0" borderId="17" xfId="46" applyBorder="1" applyAlignment="1">
      <alignment vertical="center"/>
    </xf>
    <xf numFmtId="44" fontId="0" fillId="0" borderId="19" xfId="46" applyBorder="1" applyAlignment="1">
      <alignment vertical="center"/>
    </xf>
    <xf numFmtId="44" fontId="0" fillId="0" borderId="0" xfId="46" applyAlignment="1">
      <alignment vertical="center"/>
    </xf>
    <xf numFmtId="44" fontId="0" fillId="0" borderId="15" xfId="46" applyBorder="1" applyAlignment="1">
      <alignment vertical="center"/>
    </xf>
    <xf numFmtId="0" fontId="0" fillId="0" borderId="21" xfId="0" applyBorder="1" applyAlignment="1">
      <alignment vertical="center"/>
    </xf>
    <xf numFmtId="44" fontId="0" fillId="0" borderId="22" xfId="46" applyBorder="1" applyAlignment="1">
      <alignment vertical="center"/>
    </xf>
    <xf numFmtId="44" fontId="0" fillId="0" borderId="23" xfId="46" applyBorder="1" applyAlignment="1">
      <alignment vertical="center"/>
    </xf>
    <xf numFmtId="44" fontId="0" fillId="0" borderId="21" xfId="46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68" fontId="0" fillId="0" borderId="18" xfId="44" applyNumberFormat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14" sqref="A14:IV19"/>
    </sheetView>
  </sheetViews>
  <sheetFormatPr defaultColWidth="11.57421875" defaultRowHeight="12.75"/>
  <cols>
    <col min="1" max="1" width="53.00390625" style="1" customWidth="1"/>
    <col min="2" max="2" width="14.28125" style="1" customWidth="1"/>
    <col min="3" max="3" width="16.8515625" style="1" customWidth="1"/>
    <col min="4" max="16384" width="11.57421875" style="1" customWidth="1"/>
  </cols>
  <sheetData>
    <row r="1" ht="13.5" thickBot="1"/>
    <row r="2" ht="18.75" thickBot="1">
      <c r="A2" s="3" t="s">
        <v>13</v>
      </c>
    </row>
    <row r="3" ht="13.5" thickBot="1"/>
    <row r="4" spans="1:2" ht="25.5" customHeight="1" thickBot="1">
      <c r="A4" s="16" t="s">
        <v>0</v>
      </c>
      <c r="B4" s="17"/>
    </row>
    <row r="5" spans="1:2" ht="25.5" customHeight="1">
      <c r="A5" s="18" t="s">
        <v>2</v>
      </c>
      <c r="B5" s="19">
        <v>352825</v>
      </c>
    </row>
    <row r="6" spans="1:2" ht="25.5" customHeight="1">
      <c r="A6" s="20" t="s">
        <v>3</v>
      </c>
      <c r="B6" s="21">
        <v>15627</v>
      </c>
    </row>
    <row r="7" spans="1:2" ht="25.5" customHeight="1">
      <c r="A7" s="20" t="s">
        <v>4</v>
      </c>
      <c r="B7" s="22">
        <v>425.08</v>
      </c>
    </row>
    <row r="8" spans="1:2" ht="25.5" customHeight="1">
      <c r="A8" s="20" t="s">
        <v>5</v>
      </c>
      <c r="B8" s="22">
        <v>31627.41</v>
      </c>
    </row>
    <row r="9" spans="1:2" ht="25.5" customHeight="1">
      <c r="A9" s="20" t="s">
        <v>6</v>
      </c>
      <c r="B9" s="22">
        <v>112.49</v>
      </c>
    </row>
    <row r="10" spans="1:2" ht="25.5" customHeight="1">
      <c r="A10" s="20" t="s">
        <v>7</v>
      </c>
      <c r="B10" s="22">
        <v>830</v>
      </c>
    </row>
    <row r="11" spans="1:2" ht="25.5" customHeight="1" thickBot="1">
      <c r="A11" s="23" t="s">
        <v>8</v>
      </c>
      <c r="B11" s="24">
        <v>62000</v>
      </c>
    </row>
    <row r="14" ht="15.75">
      <c r="A14" s="2" t="s">
        <v>1</v>
      </c>
    </row>
    <row r="16" spans="1:3" ht="21.75" customHeight="1">
      <c r="A16" s="58" t="s">
        <v>9</v>
      </c>
      <c r="B16" s="59"/>
      <c r="C16" s="59"/>
    </row>
    <row r="17" spans="1:3" ht="21.75" customHeight="1">
      <c r="A17" s="58" t="s">
        <v>10</v>
      </c>
      <c r="B17" s="60"/>
      <c r="C17" s="60"/>
    </row>
    <row r="18" spans="1:3" ht="24.75" customHeight="1">
      <c r="A18" s="14" t="s">
        <v>11</v>
      </c>
      <c r="B18" s="15"/>
      <c r="C18" s="15"/>
    </row>
    <row r="19" spans="1:3" ht="24.75" customHeight="1">
      <c r="A19" s="14" t="s">
        <v>12</v>
      </c>
      <c r="B19" s="15"/>
      <c r="C19" s="15"/>
    </row>
  </sheetData>
  <sheetProtection selectLockedCells="1" selectUnlockedCells="1"/>
  <mergeCells count="2">
    <mergeCell ref="A16:C16"/>
    <mergeCell ref="A17:C1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IV85"/>
    </sheetView>
  </sheetViews>
  <sheetFormatPr defaultColWidth="11.421875" defaultRowHeight="12.75"/>
  <cols>
    <col min="1" max="1" width="29.7109375" style="1" bestFit="1" customWidth="1"/>
    <col min="2" max="2" width="21.421875" style="1" bestFit="1" customWidth="1"/>
    <col min="3" max="3" width="11.421875" style="1" customWidth="1"/>
    <col min="4" max="5" width="11.8515625" style="1" bestFit="1" customWidth="1"/>
    <col min="6" max="16384" width="11.421875" style="1" customWidth="1"/>
  </cols>
  <sheetData>
    <row r="1" spans="1:2" ht="18">
      <c r="A1" s="25" t="s">
        <v>13</v>
      </c>
      <c r="B1" s="39" t="s">
        <v>43</v>
      </c>
    </row>
    <row r="3" ht="13.5" thickBot="1"/>
    <row r="4" spans="1:4" ht="15.75">
      <c r="A4" s="33" t="s">
        <v>14</v>
      </c>
      <c r="B4" s="34"/>
      <c r="C4" s="34"/>
      <c r="D4" s="35"/>
    </row>
    <row r="5" spans="1:4" ht="12.75">
      <c r="A5" s="4"/>
      <c r="B5" s="10"/>
      <c r="C5" s="10"/>
      <c r="D5" s="11"/>
    </row>
    <row r="6" spans="1:4" ht="18.75" customHeight="1">
      <c r="A6" s="4"/>
      <c r="B6" s="36" t="s">
        <v>16</v>
      </c>
      <c r="C6" s="36" t="s">
        <v>17</v>
      </c>
      <c r="D6" s="37" t="s">
        <v>18</v>
      </c>
    </row>
    <row r="7" spans="1:5" ht="18.75" customHeight="1">
      <c r="A7" s="4" t="s">
        <v>15</v>
      </c>
      <c r="B7" s="28">
        <f>352825-425</f>
        <v>352400</v>
      </c>
      <c r="C7" s="31">
        <v>0.2</v>
      </c>
      <c r="D7" s="29">
        <f>ROUND((B7*C7),0)</f>
        <v>70480</v>
      </c>
      <c r="E7" s="40"/>
    </row>
    <row r="8" spans="1:4" ht="18.75" customHeight="1">
      <c r="A8" s="4" t="s">
        <v>19</v>
      </c>
      <c r="B8" s="28">
        <v>15627</v>
      </c>
      <c r="C8" s="31">
        <v>0.1</v>
      </c>
      <c r="D8" s="29">
        <f>ROUND((B8*C8),0)</f>
        <v>1563</v>
      </c>
    </row>
    <row r="9" spans="1:4" ht="18.75" customHeight="1">
      <c r="A9" s="4" t="s">
        <v>20</v>
      </c>
      <c r="B9" s="38">
        <f>SUM(B7:B8)</f>
        <v>368027</v>
      </c>
      <c r="C9" s="32"/>
      <c r="D9" s="29">
        <f>SUM(D7:D8)</f>
        <v>72043</v>
      </c>
    </row>
    <row r="10" spans="1:4" ht="18.75" customHeight="1">
      <c r="A10" s="4"/>
      <c r="B10" s="10"/>
      <c r="C10" s="32"/>
      <c r="D10" s="29"/>
    </row>
    <row r="11" spans="1:4" ht="18.75" customHeight="1">
      <c r="A11" s="27" t="s">
        <v>21</v>
      </c>
      <c r="B11" s="10"/>
      <c r="C11" s="32"/>
      <c r="D11" s="29"/>
    </row>
    <row r="12" spans="1:4" ht="18.75" customHeight="1">
      <c r="A12" s="4"/>
      <c r="B12" s="10"/>
      <c r="C12" s="32"/>
      <c r="D12" s="29"/>
    </row>
    <row r="13" spans="1:4" ht="18.75" customHeight="1">
      <c r="A13" s="4" t="s">
        <v>22</v>
      </c>
      <c r="B13" s="28">
        <v>62000</v>
      </c>
      <c r="C13" s="31">
        <v>0.2</v>
      </c>
      <c r="D13" s="29">
        <f>B13*C13</f>
        <v>12400</v>
      </c>
    </row>
    <row r="14" spans="1:4" ht="18.75" customHeight="1">
      <c r="A14" s="4" t="s">
        <v>23</v>
      </c>
      <c r="B14" s="10"/>
      <c r="C14" s="26"/>
      <c r="D14" s="29">
        <v>31515</v>
      </c>
    </row>
    <row r="15" spans="1:4" ht="18.75" customHeight="1">
      <c r="A15" s="4" t="s">
        <v>23</v>
      </c>
      <c r="B15" s="10"/>
      <c r="C15" s="26"/>
      <c r="D15" s="29">
        <v>830</v>
      </c>
    </row>
    <row r="16" spans="1:4" ht="18.75" customHeight="1">
      <c r="A16" s="4" t="s">
        <v>24</v>
      </c>
      <c r="B16" s="10"/>
      <c r="C16" s="10"/>
      <c r="D16" s="29">
        <f>D14+D15</f>
        <v>32345</v>
      </c>
    </row>
    <row r="17" spans="1:4" ht="18.75" customHeight="1">
      <c r="A17" s="4"/>
      <c r="B17" s="10"/>
      <c r="C17" s="10"/>
      <c r="D17" s="29"/>
    </row>
    <row r="18" spans="1:4" ht="18.75" customHeight="1">
      <c r="A18" s="4" t="s">
        <v>25</v>
      </c>
      <c r="B18" s="10"/>
      <c r="C18" s="10"/>
      <c r="D18" s="29">
        <f>D16+D13</f>
        <v>44745</v>
      </c>
    </row>
    <row r="19" spans="1:4" ht="18.75" customHeight="1">
      <c r="A19" s="4"/>
      <c r="B19" s="10"/>
      <c r="C19" s="10"/>
      <c r="D19" s="29"/>
    </row>
    <row r="20" spans="1:4" ht="18.75" customHeight="1" thickBot="1">
      <c r="A20" s="5" t="s">
        <v>26</v>
      </c>
      <c r="B20" s="12"/>
      <c r="C20" s="12"/>
      <c r="D20" s="30">
        <f>D9-D18</f>
        <v>27298</v>
      </c>
    </row>
    <row r="23" ht="15.75">
      <c r="A23" s="2" t="s">
        <v>27</v>
      </c>
    </row>
    <row r="24" ht="13.5" thickBot="1"/>
    <row r="25" spans="1:4" ht="23.25" customHeight="1">
      <c r="A25" s="6" t="s">
        <v>28</v>
      </c>
      <c r="B25" s="7" t="s">
        <v>29</v>
      </c>
      <c r="C25" s="7" t="s">
        <v>30</v>
      </c>
      <c r="D25" s="8" t="s">
        <v>31</v>
      </c>
    </row>
    <row r="26" spans="1:4" ht="23.25" customHeight="1">
      <c r="A26" s="41" t="s">
        <v>33</v>
      </c>
      <c r="B26" s="10" t="s">
        <v>32</v>
      </c>
      <c r="C26" s="10">
        <v>70480</v>
      </c>
      <c r="D26" s="11"/>
    </row>
    <row r="27" spans="1:4" ht="23.25" customHeight="1">
      <c r="A27" s="41" t="s">
        <v>34</v>
      </c>
      <c r="B27" s="10" t="s">
        <v>32</v>
      </c>
      <c r="C27" s="10">
        <v>1563</v>
      </c>
      <c r="D27" s="11"/>
    </row>
    <row r="28" spans="1:4" ht="23.25" customHeight="1">
      <c r="A28" s="42" t="s">
        <v>35</v>
      </c>
      <c r="B28" s="10" t="s">
        <v>32</v>
      </c>
      <c r="C28" s="10"/>
      <c r="D28" s="11">
        <v>12400</v>
      </c>
    </row>
    <row r="29" spans="1:4" ht="23.25" customHeight="1">
      <c r="A29" s="4" t="s">
        <v>36</v>
      </c>
      <c r="B29" s="10" t="s">
        <v>32</v>
      </c>
      <c r="C29" s="10"/>
      <c r="D29" s="11">
        <v>31515</v>
      </c>
    </row>
    <row r="30" spans="1:4" ht="23.25" customHeight="1">
      <c r="A30" s="4" t="s">
        <v>37</v>
      </c>
      <c r="B30" s="10" t="s">
        <v>32</v>
      </c>
      <c r="C30" s="10"/>
      <c r="D30" s="11">
        <v>830</v>
      </c>
    </row>
    <row r="31" spans="1:4" ht="23.25" customHeight="1">
      <c r="A31" s="4" t="s">
        <v>38</v>
      </c>
      <c r="B31" s="10" t="s">
        <v>32</v>
      </c>
      <c r="C31" s="10"/>
      <c r="D31" s="11">
        <v>27298</v>
      </c>
    </row>
    <row r="32" spans="1:4" ht="23.25" customHeight="1">
      <c r="A32" s="4"/>
      <c r="B32" s="10"/>
      <c r="C32" s="10"/>
      <c r="D32" s="11"/>
    </row>
    <row r="33" spans="1:4" ht="23.25" customHeight="1" thickBot="1">
      <c r="A33" s="5"/>
      <c r="B33" s="43" t="s">
        <v>39</v>
      </c>
      <c r="C33" s="12">
        <f>SUM(C26:C32)</f>
        <v>72043</v>
      </c>
      <c r="D33" s="13">
        <f>SUM(D26:D32)</f>
        <v>72043</v>
      </c>
    </row>
    <row r="34" spans="1:4" ht="23.25" customHeight="1">
      <c r="A34" s="44"/>
      <c r="B34" s="45"/>
      <c r="C34" s="44"/>
      <c r="D34" s="44"/>
    </row>
    <row r="35" ht="15.75">
      <c r="A35" s="2" t="s">
        <v>40</v>
      </c>
    </row>
    <row r="36" ht="13.5" thickBot="1"/>
    <row r="37" spans="1:4" ht="23.25" customHeight="1">
      <c r="A37" s="6" t="s">
        <v>28</v>
      </c>
      <c r="B37" s="7" t="s">
        <v>29</v>
      </c>
      <c r="C37" s="7" t="s">
        <v>30</v>
      </c>
      <c r="D37" s="8" t="s">
        <v>31</v>
      </c>
    </row>
    <row r="38" spans="1:4" ht="23.25" customHeight="1">
      <c r="A38" s="41">
        <v>44551</v>
      </c>
      <c r="B38" s="10" t="s">
        <v>41</v>
      </c>
      <c r="C38" s="10">
        <v>27298</v>
      </c>
      <c r="D38" s="11"/>
    </row>
    <row r="39" spans="1:4" ht="23.25" customHeight="1">
      <c r="A39" s="41" t="s">
        <v>42</v>
      </c>
      <c r="B39" s="10" t="s">
        <v>41</v>
      </c>
      <c r="C39" s="10"/>
      <c r="D39" s="11">
        <v>27298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3">
      <selection activeCell="I10" sqref="I10"/>
    </sheetView>
  </sheetViews>
  <sheetFormatPr defaultColWidth="11.57421875" defaultRowHeight="12.75"/>
  <cols>
    <col min="1" max="1" width="25.8515625" style="1" customWidth="1"/>
    <col min="2" max="2" width="14.8515625" style="1" customWidth="1"/>
    <col min="3" max="3" width="3.8515625" style="1" customWidth="1"/>
    <col min="4" max="4" width="21.7109375" style="1" customWidth="1"/>
    <col min="5" max="5" width="17.140625" style="1" customWidth="1"/>
    <col min="6" max="16384" width="11.57421875" style="1" customWidth="1"/>
  </cols>
  <sheetData>
    <row r="2" ht="18">
      <c r="A2" s="46" t="s">
        <v>0</v>
      </c>
    </row>
    <row r="4" spans="1:5" ht="27" customHeight="1" thickBot="1">
      <c r="A4" s="39" t="s">
        <v>50</v>
      </c>
      <c r="D4" s="39" t="s">
        <v>52</v>
      </c>
      <c r="E4" s="39"/>
    </row>
    <row r="5" spans="1:5" ht="27" customHeight="1">
      <c r="A5" s="47" t="s">
        <v>51</v>
      </c>
      <c r="B5" s="35"/>
      <c r="C5" s="52"/>
      <c r="D5" s="47" t="s">
        <v>53</v>
      </c>
      <c r="E5" s="35"/>
    </row>
    <row r="6" spans="1:5" ht="27" customHeight="1">
      <c r="A6" s="4" t="s">
        <v>44</v>
      </c>
      <c r="B6" s="48">
        <v>72520</v>
      </c>
      <c r="C6" s="53"/>
      <c r="D6" s="4" t="s">
        <v>44</v>
      </c>
      <c r="E6" s="48">
        <v>31500</v>
      </c>
    </row>
    <row r="7" spans="1:5" ht="27" customHeight="1">
      <c r="A7" s="4" t="s">
        <v>45</v>
      </c>
      <c r="B7" s="48">
        <f>+B6*0.2</f>
        <v>14504</v>
      </c>
      <c r="C7" s="53"/>
      <c r="D7" s="4" t="s">
        <v>45</v>
      </c>
      <c r="E7" s="48">
        <f>+E6*0.2</f>
        <v>6300</v>
      </c>
    </row>
    <row r="8" spans="1:5" ht="27" customHeight="1" thickBot="1">
      <c r="A8" s="5" t="s">
        <v>46</v>
      </c>
      <c r="B8" s="49">
        <f>SUM(B6:B7)</f>
        <v>87024</v>
      </c>
      <c r="C8" s="54"/>
      <c r="D8" s="5" t="s">
        <v>46</v>
      </c>
      <c r="E8" s="49">
        <f>SUM(E6:E7)</f>
        <v>37800</v>
      </c>
    </row>
    <row r="9" spans="2:5" ht="27" customHeight="1">
      <c r="B9" s="50"/>
      <c r="C9" s="50"/>
      <c r="E9" s="50"/>
    </row>
    <row r="10" spans="1:5" ht="27" customHeight="1" thickBot="1">
      <c r="A10" s="39" t="s">
        <v>47</v>
      </c>
      <c r="B10" s="50"/>
      <c r="C10" s="50"/>
      <c r="D10" s="39" t="s">
        <v>48</v>
      </c>
      <c r="E10" s="50"/>
    </row>
    <row r="11" spans="1:5" ht="27" customHeight="1">
      <c r="A11" s="47" t="s">
        <v>62</v>
      </c>
      <c r="B11" s="51"/>
      <c r="C11" s="55"/>
      <c r="D11" s="66" t="s">
        <v>56</v>
      </c>
      <c r="E11" s="67"/>
    </row>
    <row r="12" spans="1:5" ht="27" customHeight="1">
      <c r="A12" s="4" t="s">
        <v>49</v>
      </c>
      <c r="B12" s="48">
        <v>27200</v>
      </c>
      <c r="C12" s="53"/>
      <c r="D12" s="4" t="s">
        <v>55</v>
      </c>
      <c r="E12" s="48">
        <v>12000</v>
      </c>
    </row>
    <row r="13" spans="1:5" ht="27" customHeight="1">
      <c r="A13" s="4" t="s">
        <v>45</v>
      </c>
      <c r="B13" s="48">
        <f>+B12*0.2</f>
        <v>5440</v>
      </c>
      <c r="C13" s="53"/>
      <c r="D13" s="4" t="s">
        <v>45</v>
      </c>
      <c r="E13" s="48">
        <f>E12*0.2</f>
        <v>2400</v>
      </c>
    </row>
    <row r="14" spans="1:5" ht="27" customHeight="1" thickBot="1">
      <c r="A14" s="5" t="s">
        <v>46</v>
      </c>
      <c r="B14" s="49">
        <f>SUM(B12:B13)</f>
        <v>32640</v>
      </c>
      <c r="C14" s="54"/>
      <c r="D14" s="5" t="s">
        <v>46</v>
      </c>
      <c r="E14" s="49">
        <f>SUM(E12:E13)</f>
        <v>14400</v>
      </c>
    </row>
    <row r="17" ht="15.75">
      <c r="A17" s="2" t="s">
        <v>1</v>
      </c>
    </row>
    <row r="19" spans="1:5" ht="21.75" customHeight="1">
      <c r="A19" s="61" t="s">
        <v>54</v>
      </c>
      <c r="B19" s="62"/>
      <c r="C19" s="62"/>
      <c r="D19" s="63"/>
      <c r="E19" s="64"/>
    </row>
    <row r="20" spans="1:5" ht="21.75" customHeight="1">
      <c r="A20" s="61" t="s">
        <v>10</v>
      </c>
      <c r="B20" s="62"/>
      <c r="C20" s="62"/>
      <c r="D20" s="63"/>
      <c r="E20" s="64"/>
    </row>
    <row r="21" spans="1:5" ht="24.75" customHeight="1">
      <c r="A21" s="61" t="s">
        <v>11</v>
      </c>
      <c r="B21" s="62"/>
      <c r="C21" s="62"/>
      <c r="D21" s="62"/>
      <c r="E21" s="65"/>
    </row>
    <row r="22" spans="1:5" ht="24.75" customHeight="1">
      <c r="A22" s="61" t="s">
        <v>12</v>
      </c>
      <c r="B22" s="62"/>
      <c r="C22" s="62"/>
      <c r="D22" s="62"/>
      <c r="E22" s="65"/>
    </row>
  </sheetData>
  <sheetProtection selectLockedCells="1" selectUnlockedCells="1"/>
  <mergeCells count="5">
    <mergeCell ref="A19:E19"/>
    <mergeCell ref="A20:E20"/>
    <mergeCell ref="A21:E21"/>
    <mergeCell ref="A22:E22"/>
    <mergeCell ref="D11:E11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0">
      <selection activeCell="H22" sqref="H22"/>
    </sheetView>
  </sheetViews>
  <sheetFormatPr defaultColWidth="11.57421875" defaultRowHeight="12.75"/>
  <cols>
    <col min="1" max="1" width="22.00390625" style="0" customWidth="1"/>
    <col min="2" max="2" width="21.421875" style="0" bestFit="1" customWidth="1"/>
    <col min="3" max="3" width="12.8515625" style="0" bestFit="1" customWidth="1"/>
    <col min="4" max="4" width="16.7109375" style="0" bestFit="1" customWidth="1"/>
  </cols>
  <sheetData>
    <row r="1" spans="1:2" s="1" customFormat="1" ht="18">
      <c r="A1" s="25" t="s">
        <v>13</v>
      </c>
      <c r="B1" s="9" t="s">
        <v>57</v>
      </c>
    </row>
    <row r="2" s="1" customFormat="1" ht="12.75"/>
    <row r="3" s="1" customFormat="1" ht="15.75">
      <c r="A3" s="2" t="s">
        <v>58</v>
      </c>
    </row>
    <row r="4" spans="1:4" ht="13.5" thickBot="1">
      <c r="A4" s="1"/>
      <c r="B4" s="1"/>
      <c r="C4" s="1"/>
      <c r="D4" s="1"/>
    </row>
    <row r="5" spans="1:4" ht="21" customHeight="1">
      <c r="A5" s="6" t="s">
        <v>28</v>
      </c>
      <c r="B5" s="7" t="s">
        <v>29</v>
      </c>
      <c r="C5" s="7" t="s">
        <v>30</v>
      </c>
      <c r="D5" s="8" t="s">
        <v>31</v>
      </c>
    </row>
    <row r="6" spans="1:4" ht="21" customHeight="1">
      <c r="A6" s="56">
        <v>607</v>
      </c>
      <c r="B6" s="10" t="s">
        <v>63</v>
      </c>
      <c r="C6" s="10">
        <v>27200</v>
      </c>
      <c r="D6" s="11"/>
    </row>
    <row r="7" spans="1:4" ht="21" customHeight="1">
      <c r="A7" s="56">
        <v>44566</v>
      </c>
      <c r="B7" s="10" t="s">
        <v>63</v>
      </c>
      <c r="C7" s="10">
        <v>5440</v>
      </c>
      <c r="D7" s="11"/>
    </row>
    <row r="8" spans="1:4" ht="21" customHeight="1">
      <c r="A8" s="56">
        <v>401</v>
      </c>
      <c r="B8" s="10" t="s">
        <v>63</v>
      </c>
      <c r="C8" s="10"/>
      <c r="D8" s="11">
        <v>32640</v>
      </c>
    </row>
    <row r="9" spans="1:4" ht="21" customHeight="1">
      <c r="A9" s="56"/>
      <c r="B9" s="10"/>
      <c r="C9" s="10"/>
      <c r="D9" s="11"/>
    </row>
    <row r="10" spans="1:4" ht="21" customHeight="1">
      <c r="A10" s="56">
        <v>2183</v>
      </c>
      <c r="B10" s="10" t="s">
        <v>60</v>
      </c>
      <c r="C10" s="10">
        <v>12000</v>
      </c>
      <c r="D10" s="11"/>
    </row>
    <row r="11" spans="1:4" ht="21" customHeight="1">
      <c r="A11" s="56">
        <v>44562</v>
      </c>
      <c r="B11" s="10" t="s">
        <v>60</v>
      </c>
      <c r="C11" s="10">
        <v>2400</v>
      </c>
      <c r="D11" s="11"/>
    </row>
    <row r="12" spans="1:4" ht="21" customHeight="1">
      <c r="A12" s="56">
        <v>404</v>
      </c>
      <c r="B12" s="10" t="s">
        <v>60</v>
      </c>
      <c r="C12" s="10"/>
      <c r="D12" s="11">
        <v>14400</v>
      </c>
    </row>
    <row r="13" spans="1:4" ht="21" customHeight="1">
      <c r="A13" s="4"/>
      <c r="B13" s="10"/>
      <c r="C13" s="10"/>
      <c r="D13" s="11"/>
    </row>
    <row r="14" spans="1:4" ht="21" customHeight="1" thickBot="1">
      <c r="A14" s="5"/>
      <c r="B14" s="43" t="s">
        <v>39</v>
      </c>
      <c r="C14" s="12">
        <f>SUM(C6:C13)</f>
        <v>47040</v>
      </c>
      <c r="D14" s="13">
        <f>SUM(D6:D13)</f>
        <v>47040</v>
      </c>
    </row>
    <row r="16" s="1" customFormat="1" ht="15.75">
      <c r="A16" s="2" t="s">
        <v>61</v>
      </c>
    </row>
    <row r="17" spans="1:4" ht="13.5" thickBot="1">
      <c r="A17" s="1"/>
      <c r="B17" s="1"/>
      <c r="C17" s="1"/>
      <c r="D17" s="1"/>
    </row>
    <row r="18" spans="1:4" ht="23.25" customHeight="1">
      <c r="A18" s="6" t="s">
        <v>28</v>
      </c>
      <c r="B18" s="7" t="s">
        <v>29</v>
      </c>
      <c r="C18" s="7" t="s">
        <v>30</v>
      </c>
      <c r="D18" s="8" t="s">
        <v>31</v>
      </c>
    </row>
    <row r="19" spans="1:4" ht="23.25" customHeight="1">
      <c r="A19" s="41">
        <v>411</v>
      </c>
      <c r="B19" s="10" t="s">
        <v>59</v>
      </c>
      <c r="C19" s="28">
        <v>87024</v>
      </c>
      <c r="D19" s="29"/>
    </row>
    <row r="20" spans="1:4" ht="23.25" customHeight="1">
      <c r="A20" s="41">
        <v>701</v>
      </c>
      <c r="B20" s="10" t="s">
        <v>59</v>
      </c>
      <c r="C20" s="28"/>
      <c r="D20" s="29">
        <v>72520</v>
      </c>
    </row>
    <row r="21" spans="1:4" ht="23.25" customHeight="1">
      <c r="A21" s="41">
        <v>44571</v>
      </c>
      <c r="B21" s="10" t="s">
        <v>59</v>
      </c>
      <c r="C21" s="28"/>
      <c r="D21" s="29">
        <v>14504</v>
      </c>
    </row>
    <row r="22" spans="1:4" ht="23.25" customHeight="1">
      <c r="A22" s="41"/>
      <c r="B22" s="10"/>
      <c r="C22" s="28"/>
      <c r="D22" s="29"/>
    </row>
    <row r="23" spans="1:4" ht="23.25" customHeight="1">
      <c r="A23" s="41">
        <v>411</v>
      </c>
      <c r="B23" s="10" t="s">
        <v>64</v>
      </c>
      <c r="C23" s="28">
        <v>37800</v>
      </c>
      <c r="D23" s="29"/>
    </row>
    <row r="24" spans="1:4" ht="23.25" customHeight="1">
      <c r="A24" s="41">
        <v>707</v>
      </c>
      <c r="B24" s="10" t="s">
        <v>64</v>
      </c>
      <c r="C24" s="28"/>
      <c r="D24" s="29">
        <v>31500</v>
      </c>
    </row>
    <row r="25" spans="1:4" ht="23.25" customHeight="1">
      <c r="A25" s="41">
        <v>44571</v>
      </c>
      <c r="B25" s="10" t="s">
        <v>64</v>
      </c>
      <c r="C25" s="28"/>
      <c r="D25" s="29">
        <v>6300</v>
      </c>
    </row>
    <row r="26" spans="1:4" ht="23.25" customHeight="1">
      <c r="A26" s="4"/>
      <c r="B26" s="10"/>
      <c r="C26" s="28"/>
      <c r="D26" s="29"/>
    </row>
    <row r="27" spans="1:4" ht="23.25" customHeight="1" thickBot="1">
      <c r="A27" s="5"/>
      <c r="B27" s="43" t="s">
        <v>39</v>
      </c>
      <c r="C27" s="57">
        <f>SUM(C19:C26)</f>
        <v>124824</v>
      </c>
      <c r="D27" s="30">
        <f>SUM(D19:D26)</f>
        <v>124824</v>
      </c>
    </row>
    <row r="29" ht="13.5" thickBot="1"/>
    <row r="30" spans="1:4" s="1" customFormat="1" ht="15.75">
      <c r="A30" s="33" t="s">
        <v>14</v>
      </c>
      <c r="B30" s="34"/>
      <c r="C30" s="34"/>
      <c r="D30" s="35"/>
    </row>
    <row r="31" spans="1:4" s="1" customFormat="1" ht="12.75">
      <c r="A31" s="4"/>
      <c r="B31" s="10"/>
      <c r="C31" s="10"/>
      <c r="D31" s="11"/>
    </row>
    <row r="32" spans="1:4" s="1" customFormat="1" ht="18.75" customHeight="1">
      <c r="A32" s="4"/>
      <c r="B32" s="36" t="s">
        <v>16</v>
      </c>
      <c r="C32" s="36" t="s">
        <v>17</v>
      </c>
      <c r="D32" s="37" t="s">
        <v>18</v>
      </c>
    </row>
    <row r="33" spans="1:4" s="1" customFormat="1" ht="18.75" customHeight="1">
      <c r="A33" s="4" t="s">
        <v>15</v>
      </c>
      <c r="B33" s="28">
        <f>31500+72520</f>
        <v>104020</v>
      </c>
      <c r="C33" s="31">
        <v>0.2</v>
      </c>
      <c r="D33" s="29">
        <f>ROUND((B33*C33),0)</f>
        <v>20804</v>
      </c>
    </row>
    <row r="34" spans="1:4" s="1" customFormat="1" ht="18.75" customHeight="1">
      <c r="A34" s="4"/>
      <c r="B34" s="28"/>
      <c r="C34" s="31"/>
      <c r="D34" s="29"/>
    </row>
    <row r="35" spans="1:4" s="1" customFormat="1" ht="18.75" customHeight="1">
      <c r="A35" s="4" t="s">
        <v>20</v>
      </c>
      <c r="B35" s="38">
        <f>SUM(B33:B34)</f>
        <v>104020</v>
      </c>
      <c r="C35" s="32"/>
      <c r="D35" s="29">
        <f>SUM(D33:D34)</f>
        <v>20804</v>
      </c>
    </row>
    <row r="36" spans="1:4" s="1" customFormat="1" ht="18.75" customHeight="1">
      <c r="A36" s="4"/>
      <c r="B36" s="10"/>
      <c r="C36" s="32"/>
      <c r="D36" s="29"/>
    </row>
    <row r="37" spans="1:4" s="1" customFormat="1" ht="18.75" customHeight="1">
      <c r="A37" s="27" t="s">
        <v>21</v>
      </c>
      <c r="B37" s="10"/>
      <c r="C37" s="32"/>
      <c r="D37" s="29"/>
    </row>
    <row r="38" spans="1:4" s="1" customFormat="1" ht="18.75" customHeight="1">
      <c r="A38" s="4"/>
      <c r="B38" s="10"/>
      <c r="C38" s="32"/>
      <c r="D38" s="29"/>
    </row>
    <row r="39" spans="1:4" s="1" customFormat="1" ht="18.75" customHeight="1">
      <c r="A39" s="4" t="s">
        <v>22</v>
      </c>
      <c r="B39" s="28">
        <v>12000</v>
      </c>
      <c r="C39" s="31">
        <v>0.2</v>
      </c>
      <c r="D39" s="29">
        <f>B39*C39</f>
        <v>2400</v>
      </c>
    </row>
    <row r="40" spans="1:4" s="1" customFormat="1" ht="18.75" customHeight="1">
      <c r="A40" s="4" t="s">
        <v>23</v>
      </c>
      <c r="B40" s="10"/>
      <c r="C40" s="26"/>
      <c r="D40" s="29">
        <v>5440</v>
      </c>
    </row>
    <row r="41" spans="1:4" s="1" customFormat="1" ht="18.75" customHeight="1">
      <c r="A41" s="4"/>
      <c r="B41" s="10"/>
      <c r="C41" s="26"/>
      <c r="D41" s="29"/>
    </row>
    <row r="42" spans="1:4" s="1" customFormat="1" ht="18.75" customHeight="1">
      <c r="A42" s="4" t="s">
        <v>25</v>
      </c>
      <c r="B42" s="10"/>
      <c r="C42" s="10"/>
      <c r="D42" s="29">
        <f>+D39+D40</f>
        <v>7840</v>
      </c>
    </row>
    <row r="43" spans="1:4" s="1" customFormat="1" ht="18.75" customHeight="1">
      <c r="A43" s="4"/>
      <c r="B43" s="10"/>
      <c r="C43" s="10"/>
      <c r="D43" s="29"/>
    </row>
    <row r="44" spans="1:4" s="1" customFormat="1" ht="18.75" customHeight="1" thickBot="1">
      <c r="A44" s="5" t="s">
        <v>26</v>
      </c>
      <c r="B44" s="12"/>
      <c r="C44" s="12"/>
      <c r="D44" s="30">
        <f>D35-D42</f>
        <v>12964</v>
      </c>
    </row>
    <row r="45" s="1" customFormat="1" ht="12.75"/>
    <row r="46" s="1" customFormat="1" ht="12.75"/>
    <row r="47" s="1" customFormat="1" ht="15.75">
      <c r="A47" s="2" t="s">
        <v>65</v>
      </c>
    </row>
    <row r="48" s="1" customFormat="1" ht="13.5" thickBot="1"/>
    <row r="49" spans="1:4" s="1" customFormat="1" ht="23.25" customHeight="1">
      <c r="A49" s="6" t="s">
        <v>28</v>
      </c>
      <c r="B49" s="7" t="s">
        <v>29</v>
      </c>
      <c r="C49" s="7" t="s">
        <v>30</v>
      </c>
      <c r="D49" s="8" t="s">
        <v>31</v>
      </c>
    </row>
    <row r="50" spans="1:4" s="1" customFormat="1" ht="23.25" customHeight="1">
      <c r="A50" s="41">
        <v>44571</v>
      </c>
      <c r="B50" s="10" t="s">
        <v>32</v>
      </c>
      <c r="C50" s="28">
        <v>20804</v>
      </c>
      <c r="D50" s="29"/>
    </row>
    <row r="51" spans="1:4" s="1" customFormat="1" ht="23.25" customHeight="1">
      <c r="A51" s="41">
        <v>445661</v>
      </c>
      <c r="B51" s="10" t="s">
        <v>32</v>
      </c>
      <c r="C51" s="28"/>
      <c r="D51" s="29">
        <v>5440</v>
      </c>
    </row>
    <row r="52" spans="1:4" s="1" customFormat="1" ht="23.25" customHeight="1">
      <c r="A52" s="41">
        <v>44562</v>
      </c>
      <c r="B52" s="10" t="s">
        <v>32</v>
      </c>
      <c r="C52" s="28"/>
      <c r="D52" s="29">
        <v>2400</v>
      </c>
    </row>
    <row r="53" spans="1:4" s="1" customFormat="1" ht="23.25" customHeight="1">
      <c r="A53" s="41"/>
      <c r="B53" s="10"/>
      <c r="C53" s="28"/>
      <c r="D53" s="29"/>
    </row>
    <row r="54" spans="1:4" s="1" customFormat="1" ht="23.25" customHeight="1">
      <c r="A54" s="41">
        <v>44551</v>
      </c>
      <c r="B54" s="10" t="s">
        <v>32</v>
      </c>
      <c r="C54" s="28"/>
      <c r="D54" s="29">
        <v>12964</v>
      </c>
    </row>
    <row r="55" s="1" customFormat="1" ht="23.25" customHeight="1"/>
    <row r="56" s="1" customFormat="1" ht="15.75">
      <c r="A56" s="2" t="s">
        <v>40</v>
      </c>
    </row>
    <row r="57" s="1" customFormat="1" ht="13.5" thickBot="1"/>
    <row r="58" spans="1:4" s="1" customFormat="1" ht="23.25" customHeight="1">
      <c r="A58" s="6" t="s">
        <v>28</v>
      </c>
      <c r="B58" s="7" t="s">
        <v>29</v>
      </c>
      <c r="C58" s="7" t="s">
        <v>30</v>
      </c>
      <c r="D58" s="8" t="s">
        <v>31</v>
      </c>
    </row>
    <row r="59" spans="1:4" s="1" customFormat="1" ht="23.25" customHeight="1">
      <c r="A59" s="41">
        <v>44551</v>
      </c>
      <c r="B59" s="10" t="s">
        <v>41</v>
      </c>
      <c r="C59" s="29">
        <v>12964</v>
      </c>
      <c r="D59" s="11"/>
    </row>
    <row r="60" spans="1:4" s="1" customFormat="1" ht="23.25" customHeight="1">
      <c r="A60" s="41" t="s">
        <v>42</v>
      </c>
      <c r="B60" s="10" t="s">
        <v>41</v>
      </c>
      <c r="C60" s="10"/>
      <c r="D60" s="29">
        <v>12964</v>
      </c>
    </row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</sheetData>
  <sheetProtection selectLockedCells="1" selectUnlockedCells="1"/>
  <printOptions horizontalCentered="1"/>
  <pageMargins left="0" right="0" top="0" bottom="0" header="0.7874015748031497" footer="0.7874015748031497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henry</dc:creator>
  <cp:keywords/>
  <dc:description/>
  <cp:lastModifiedBy>alain henry</cp:lastModifiedBy>
  <cp:lastPrinted>2016-01-19T17:12:51Z</cp:lastPrinted>
  <dcterms:created xsi:type="dcterms:W3CDTF">2016-01-19T12:21:33Z</dcterms:created>
  <dcterms:modified xsi:type="dcterms:W3CDTF">2016-08-13T13:13:02Z</dcterms:modified>
  <cp:category/>
  <cp:version/>
  <cp:contentType/>
  <cp:contentStatus/>
</cp:coreProperties>
</file>